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8075" windowHeight="8655" activeTab="0"/>
  </bookViews>
  <sheets>
    <sheet name="골조물량" sheetId="1" r:id="rId1"/>
    <sheet name="물량합계표" sheetId="2" r:id="rId2"/>
    <sheet name="사용법" sheetId="3" r:id="rId3"/>
  </sheets>
  <externalReferences>
    <externalReference r:id="rId6"/>
    <externalReference r:id="rId7"/>
    <externalReference r:id="rId8"/>
  </externalReferences>
  <definedNames>
    <definedName name="Access_Button" hidden="1">"정병은_0000_List"</definedName>
    <definedName name="Access_Button1" hidden="1">"정병은_0000_List"</definedName>
    <definedName name="AccessDatabase" hidden="1">"E:\현장관리\정병은1.mdb"</definedName>
    <definedName name="CRITERIA" localSheetId="0">'골조물량'!#REF!</definedName>
    <definedName name="_xlnm.Print_Titles" localSheetId="0">'골조물량'!$1:$4</definedName>
    <definedName name="가설물량">'[1]가설물량'!$D:$D</definedName>
    <definedName name="공제">'[1]스라브리스트'!$H:$H</definedName>
    <definedName name="면적">'[1]마감물량'!$C:$C</definedName>
    <definedName name="면적2">'[1]마감물량'!$N:$N</definedName>
    <definedName name="수량" localSheetId="1">#REF!</definedName>
    <definedName name="수량">'골조물량'!$F:$F</definedName>
    <definedName name="옹벽">'[1]옹벽리스트'!$I:$I</definedName>
    <definedName name="외부물량">'[1]외부물량'!$D:$D</definedName>
    <definedName name="합계" localSheetId="0">'골조물량'!$F:$F</definedName>
  </definedNames>
  <calcPr fullCalcOnLoad="1"/>
</workbook>
</file>

<file path=xl/sharedStrings.xml><?xml version="1.0" encoding="utf-8"?>
<sst xmlns="http://schemas.openxmlformats.org/spreadsheetml/2006/main" count="72" uniqueCount="54">
  <si>
    <t>25-210-12</t>
  </si>
  <si>
    <t>유로폼</t>
  </si>
  <si>
    <t>HD22</t>
  </si>
  <si>
    <t>list2</t>
  </si>
  <si>
    <t>list1</t>
  </si>
  <si>
    <t>비고</t>
  </si>
  <si>
    <t>부호</t>
  </si>
  <si>
    <t>명칭</t>
  </si>
  <si>
    <t>종별</t>
  </si>
  <si>
    <t>개소</t>
  </si>
  <si>
    <t>콘크리트</t>
  </si>
  <si>
    <t>거푸집</t>
  </si>
  <si>
    <t>철근</t>
  </si>
  <si>
    <t>두께</t>
  </si>
  <si>
    <t>산출근거</t>
  </si>
  <si>
    <t>공사명 : oo시설 신축공사</t>
  </si>
  <si>
    <t>25-240-15</t>
  </si>
  <si>
    <t>25-180-08</t>
  </si>
  <si>
    <t>원형</t>
  </si>
  <si>
    <t>합판</t>
  </si>
  <si>
    <t>HD10</t>
  </si>
  <si>
    <t>HD13</t>
  </si>
  <si>
    <t>HD16</t>
  </si>
  <si>
    <t>HD19</t>
  </si>
  <si>
    <t>HD25</t>
  </si>
  <si>
    <t>층별분류</t>
  </si>
  <si>
    <t>물량합계</t>
  </si>
  <si>
    <t>할증</t>
  </si>
  <si>
    <t>합계(할증미적용)</t>
  </si>
  <si>
    <t>현재합계</t>
  </si>
  <si>
    <t>단위중량</t>
  </si>
  <si>
    <t>구조별</t>
  </si>
  <si>
    <t>비고</t>
  </si>
  <si>
    <t>분류</t>
  </si>
  <si>
    <t>골 조  물 량 산 출</t>
  </si>
  <si>
    <t>3번</t>
  </si>
  <si>
    <t>4번</t>
  </si>
  <si>
    <t>5번</t>
  </si>
  <si>
    <t>6번</t>
  </si>
  <si>
    <t>7번</t>
  </si>
  <si>
    <t>8번</t>
  </si>
  <si>
    <t>1번</t>
  </si>
  <si>
    <t>골조물량산출 파일을 열면 자료데이터파일이 자동으로 열립니다.</t>
  </si>
  <si>
    <t>2번</t>
  </si>
  <si>
    <t>먼저 자료데이터파일로 이동합니다.</t>
  </si>
  <si>
    <t xml:space="preserve"> "Sheet 2 " 에서 공사명을 입력합니다.</t>
  </si>
  <si>
    <t xml:space="preserve">각층높이 시트" 에서 층별 높이를 작성합니다. </t>
  </si>
  <si>
    <t>기초,기둥,옹벽,계단,슬래브,등의 리스트를 작성합니다.</t>
  </si>
  <si>
    <t>"골조물량" 시트로 이동후 입력버튼을 클릭합니다.</t>
  </si>
  <si>
    <t>폼바탕에서 층별을 선택한후에 해당기초 그림을 클릭하고 아래 리스트에서 목록을 선택한후에 빈BOX없는곳을 확인후 확인버튼을 클릭합니다.</t>
  </si>
  <si>
    <t>위와 같은 방법으로 기둥,옹벽,계단,보,슬랩부분을 입력하여 물량을 산출합니다.</t>
  </si>
  <si>
    <t>사용방법 - 파일이름을 다른이름으로 변경하면 안됩니다.</t>
  </si>
  <si>
    <t>간격개수</t>
  </si>
  <si>
    <t>!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</si>
</sst>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00_ "/>
    <numFmt numFmtId="178" formatCode="0.0000_ "/>
    <numFmt numFmtId="179" formatCode="0.00_);[Red]\(0.00\)"/>
    <numFmt numFmtId="180" formatCode="0.0_ "/>
    <numFmt numFmtId="181" formatCode="#,##0.00_ "/>
    <numFmt numFmtId="182" formatCode="&quot;₩&quot;#,##0.00;&quot;₩&quot;\-#,##0.00"/>
    <numFmt numFmtId="183" formatCode="yyyy&quot;-&quot;m&quot;-&quot;d\ h:mm\ AM/PM"/>
    <numFmt numFmtId="184" formatCode="0.0%;[Red]\-0.0%"/>
    <numFmt numFmtId="185" formatCode="0.00%;[Red]\-0.00%"/>
    <numFmt numFmtId="186" formatCode="#,##0;[Red]&quot;-&quot;#,##0"/>
    <numFmt numFmtId="187" formatCode="0.00_ "/>
    <numFmt numFmtId="188" formatCode="0_);[Red]\(0\)"/>
    <numFmt numFmtId="189" formatCode="#,##0.#####\ ;[Red]\-#,##0.#####\ "/>
    <numFmt numFmtId="190" formatCode="#,##0\ ;[Red]\-#,##0\ "/>
    <numFmt numFmtId="191" formatCode="yyyy&quot;-&quot;m&quot;-&quot;d"/>
    <numFmt numFmtId="192" formatCode="[Red]#,###.###"/>
    <numFmt numFmtId="193" formatCode="##\)"/>
    <numFmt numFmtId="194" formatCode="0.0_);[Red]\(0.0\)"/>
    <numFmt numFmtId="195" formatCode="0_ "/>
    <numFmt numFmtId="196" formatCode="_-* #,##0.0_-;\-* #,##0.0_-;_-* &quot;-&quot;_-;_-@_-"/>
    <numFmt numFmtId="197" formatCode="_-* #,##0.00_-;\-* #,##0.00_-;_-* &quot;-&quot;_-;_-@_-"/>
    <numFmt numFmtId="198" formatCode="_-* #,##0.000_-;\-* #,##0.000_-;_-* &quot;-&quot;_-;_-@_-"/>
    <numFmt numFmtId="199" formatCode="m&quot;월&quot;\ d&quot;일&quot;"/>
    <numFmt numFmtId="200" formatCode="0.000_);[Red]\(0.000\)"/>
    <numFmt numFmtId="201" formatCode="0;_考"/>
    <numFmt numFmtId="202" formatCode="0;_ "/>
    <numFmt numFmtId="203" formatCode="0.0;_ "/>
    <numFmt numFmtId="204" formatCode="0.00;_ "/>
    <numFmt numFmtId="205" formatCode="0.000;_ "/>
    <numFmt numFmtId="206" formatCode="0.00000_ "/>
    <numFmt numFmtId="207" formatCode="0.00000000_ "/>
    <numFmt numFmtId="208" formatCode="0.0000000_ "/>
    <numFmt numFmtId="209" formatCode="0.000000_ 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2"/>
      <name val="굴림체"/>
      <family val="3"/>
    </font>
    <font>
      <sz val="12"/>
      <name val="돋움체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"/>
      <color indexed="8"/>
      <name val="Courier"/>
      <family val="3"/>
    </font>
    <font>
      <sz val="10"/>
      <name val="Arial"/>
      <family val="2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u val="single"/>
      <sz val="9.35"/>
      <color indexed="36"/>
      <name val="돋움"/>
      <family val="3"/>
    </font>
    <font>
      <sz val="10"/>
      <name val="돋움체"/>
      <family val="3"/>
    </font>
    <font>
      <sz val="12"/>
      <name val="뼻뮝"/>
      <family val="1"/>
    </font>
    <font>
      <b/>
      <sz val="12"/>
      <color indexed="16"/>
      <name val="굴림체"/>
      <family val="3"/>
    </font>
    <font>
      <sz val="10"/>
      <color indexed="12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10"/>
      <color indexed="8"/>
      <name val="굴림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9"/>
      <color indexed="8"/>
      <name val="맑은 고딕"/>
      <family val="3"/>
    </font>
    <font>
      <sz val="12"/>
      <color indexed="8"/>
      <name val="맑은 고딕"/>
      <family val="3"/>
    </font>
    <font>
      <u val="single"/>
      <sz val="24"/>
      <color indexed="8"/>
      <name val="맑은 고딕"/>
      <family val="3"/>
    </font>
    <font>
      <sz val="9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2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3" fontId="6" fillId="0" borderId="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6" fillId="0" borderId="1">
      <alignment/>
      <protection/>
    </xf>
    <xf numFmtId="3" fontId="6" fillId="0" borderId="1">
      <alignment/>
      <protection/>
    </xf>
    <xf numFmtId="0" fontId="7" fillId="0" borderId="2">
      <alignment horizont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4" fontId="12" fillId="0" borderId="0">
      <alignment/>
      <protection locked="0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7" fillId="0" borderId="0">
      <alignment/>
      <protection/>
    </xf>
    <xf numFmtId="0" fontId="13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2" fontId="13" fillId="0" borderId="0" applyFont="0" applyFill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7" fillId="0" borderId="0">
      <alignment/>
      <protection locked="0"/>
    </xf>
    <xf numFmtId="0" fontId="13" fillId="0" borderId="5" applyNumberFormat="0" applyFont="0" applyFill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6" applyNumberFormat="0" applyAlignment="0" applyProtection="0"/>
    <xf numFmtId="183" fontId="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51" fillId="27" borderId="0" applyNumberFormat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1" fillId="28" borderId="7" applyNumberFormat="0" applyFont="0" applyAlignment="0" applyProtection="0"/>
    <xf numFmtId="0" fontId="19" fillId="0" borderId="0" applyNumberFormat="0" applyFont="0" applyFill="0" applyBorder="0" applyProtection="0">
      <alignment horizontal="distributed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52" fillId="29" borderId="0" applyNumberFormat="0" applyBorder="0" applyAlignment="0" applyProtection="0"/>
    <xf numFmtId="0" fontId="20" fillId="0" borderId="0">
      <alignment/>
      <protection/>
    </xf>
    <xf numFmtId="184" fontId="19" fillId="0" borderId="0" applyNumberFormat="0" applyFont="0" applyFill="0" applyBorder="0" applyProtection="0">
      <alignment horizontal="centerContinuous" vertical="center"/>
    </xf>
    <xf numFmtId="0" fontId="53" fillId="0" borderId="0" applyNumberFormat="0" applyFill="0" applyBorder="0" applyAlignment="0" applyProtection="0"/>
    <xf numFmtId="0" fontId="54" fillId="30" borderId="8" applyNumberFormat="0" applyAlignment="0" applyProtection="0"/>
    <xf numFmtId="186" fontId="2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22" fillId="0" borderId="0">
      <alignment vertical="center"/>
      <protection/>
    </xf>
    <xf numFmtId="0" fontId="57" fillId="31" borderId="6" applyNumberFormat="0" applyAlignment="0" applyProtection="0"/>
    <xf numFmtId="4" fontId="12" fillId="0" borderId="0">
      <alignment/>
      <protection locked="0"/>
    </xf>
    <xf numFmtId="188" fontId="7" fillId="0" borderId="0">
      <alignment/>
      <protection locked="0"/>
    </xf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14" applyNumberFormat="0" applyAlignment="0" applyProtection="0"/>
    <xf numFmtId="0" fontId="7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1" fontId="7" fillId="0" borderId="0">
      <alignment/>
      <protection locked="0"/>
    </xf>
    <xf numFmtId="0" fontId="5" fillId="0" borderId="0">
      <alignment/>
      <protection/>
    </xf>
    <xf numFmtId="0" fontId="12" fillId="0" borderId="5">
      <alignment/>
      <protection locked="0"/>
    </xf>
    <xf numFmtId="192" fontId="7" fillId="0" borderId="0">
      <alignment/>
      <protection locked="0"/>
    </xf>
    <xf numFmtId="193" fontId="7" fillId="0" borderId="0">
      <alignment/>
      <protection locked="0"/>
    </xf>
  </cellStyleXfs>
  <cellXfs count="77"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103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198" fontId="27" fillId="0" borderId="0" xfId="103" applyNumberFormat="1" applyFont="1" applyAlignment="1">
      <alignment vertical="center"/>
    </xf>
    <xf numFmtId="197" fontId="27" fillId="0" borderId="0" xfId="103" applyNumberFormat="1" applyFont="1" applyAlignment="1">
      <alignment vertical="center"/>
    </xf>
    <xf numFmtId="0" fontId="26" fillId="0" borderId="15" xfId="0" applyFont="1" applyBorder="1" applyAlignment="1">
      <alignment vertical="center"/>
    </xf>
    <xf numFmtId="198" fontId="26" fillId="0" borderId="15" xfId="103" applyNumberFormat="1" applyFont="1" applyBorder="1" applyAlignment="1">
      <alignment vertical="center"/>
    </xf>
    <xf numFmtId="197" fontId="26" fillId="0" borderId="15" xfId="103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177" fontId="28" fillId="33" borderId="1" xfId="0" applyNumberFormat="1" applyFont="1" applyFill="1" applyBorder="1" applyAlignment="1">
      <alignment horizontal="center" vertical="center"/>
    </xf>
    <xf numFmtId="197" fontId="28" fillId="33" borderId="1" xfId="0" applyNumberFormat="1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/>
    </xf>
    <xf numFmtId="177" fontId="28" fillId="34" borderId="1" xfId="0" applyNumberFormat="1" applyFont="1" applyFill="1" applyBorder="1" applyAlignment="1">
      <alignment vertical="center"/>
    </xf>
    <xf numFmtId="177" fontId="28" fillId="34" borderId="1" xfId="0" applyNumberFormat="1" applyFont="1" applyFill="1" applyBorder="1" applyAlignment="1">
      <alignment horizontal="center" vertical="center"/>
    </xf>
    <xf numFmtId="187" fontId="28" fillId="34" borderId="1" xfId="0" applyNumberFormat="1" applyFont="1" applyFill="1" applyBorder="1" applyAlignment="1">
      <alignment horizontal="center" vertical="center"/>
    </xf>
    <xf numFmtId="0" fontId="26" fillId="34" borderId="1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97" fontId="27" fillId="0" borderId="1" xfId="103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97" fontId="26" fillId="0" borderId="1" xfId="103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7" fontId="28" fillId="35" borderId="1" xfId="0" applyNumberFormat="1" applyFont="1" applyFill="1" applyBorder="1" applyAlignment="1">
      <alignment vertical="center"/>
    </xf>
    <xf numFmtId="198" fontId="28" fillId="35" borderId="1" xfId="103" applyNumberFormat="1" applyFont="1" applyFill="1" applyBorder="1" applyAlignment="1">
      <alignment vertical="center"/>
    </xf>
    <xf numFmtId="197" fontId="28" fillId="35" borderId="1" xfId="103" applyNumberFormat="1" applyFont="1" applyFill="1" applyBorder="1" applyAlignment="1">
      <alignment vertical="center"/>
    </xf>
    <xf numFmtId="0" fontId="26" fillId="35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180" fontId="28" fillId="33" borderId="1" xfId="0" applyNumberFormat="1" applyFont="1" applyFill="1" applyBorder="1" applyAlignment="1">
      <alignment horizontal="center" vertical="center"/>
    </xf>
    <xf numFmtId="187" fontId="28" fillId="33" borderId="1" xfId="0" applyNumberFormat="1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vertical="center"/>
    </xf>
    <xf numFmtId="198" fontId="26" fillId="36" borderId="1" xfId="103" applyNumberFormat="1" applyFont="1" applyFill="1" applyBorder="1" applyAlignment="1">
      <alignment horizontal="center" vertical="center"/>
    </xf>
    <xf numFmtId="197" fontId="26" fillId="36" borderId="1" xfId="103" applyNumberFormat="1" applyFont="1" applyFill="1" applyBorder="1" applyAlignment="1">
      <alignment horizontal="center" vertical="center"/>
    </xf>
    <xf numFmtId="0" fontId="26" fillId="36" borderId="1" xfId="0" applyFont="1" applyFill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97" fontId="26" fillId="33" borderId="1" xfId="103" applyNumberFormat="1" applyFont="1" applyFill="1" applyBorder="1" applyAlignment="1">
      <alignment vertical="center"/>
    </xf>
    <xf numFmtId="197" fontId="28" fillId="33" borderId="1" xfId="103" applyNumberFormat="1" applyFont="1" applyFill="1" applyBorder="1" applyAlignment="1">
      <alignment vertical="center"/>
    </xf>
    <xf numFmtId="198" fontId="26" fillId="0" borderId="1" xfId="103" applyNumberFormat="1" applyFont="1" applyBorder="1" applyAlignment="1">
      <alignment vertical="center"/>
    </xf>
    <xf numFmtId="197" fontId="26" fillId="0" borderId="1" xfId="103" applyNumberFormat="1" applyFont="1" applyBorder="1" applyAlignment="1">
      <alignment vertical="center"/>
    </xf>
    <xf numFmtId="177" fontId="26" fillId="37" borderId="1" xfId="0" applyNumberFormat="1" applyFont="1" applyFill="1" applyBorder="1" applyAlignment="1">
      <alignment horizontal="center" vertical="center"/>
    </xf>
    <xf numFmtId="180" fontId="26" fillId="37" borderId="1" xfId="0" applyNumberFormat="1" applyFont="1" applyFill="1" applyBorder="1" applyAlignment="1">
      <alignment horizontal="center" vertical="center"/>
    </xf>
    <xf numFmtId="187" fontId="26" fillId="37" borderId="1" xfId="0" applyNumberFormat="1" applyFont="1" applyFill="1" applyBorder="1" applyAlignment="1">
      <alignment horizontal="center" vertical="center"/>
    </xf>
    <xf numFmtId="0" fontId="26" fillId="37" borderId="1" xfId="0" applyFont="1" applyFill="1" applyBorder="1" applyAlignment="1">
      <alignment horizontal="center" vertical="center"/>
    </xf>
    <xf numFmtId="197" fontId="26" fillId="0" borderId="16" xfId="103" applyNumberFormat="1" applyFont="1" applyBorder="1" applyAlignment="1">
      <alignment horizontal="center" vertical="center"/>
    </xf>
    <xf numFmtId="0" fontId="27" fillId="38" borderId="0" xfId="0" applyFont="1" applyFill="1" applyBorder="1" applyAlignment="1">
      <alignment horizontal="left" vertical="center"/>
    </xf>
    <xf numFmtId="0" fontId="27" fillId="38" borderId="0" xfId="0" applyFont="1" applyFill="1" applyBorder="1" applyAlignment="1">
      <alignment horizontal="center" vertical="center"/>
    </xf>
    <xf numFmtId="0" fontId="23" fillId="38" borderId="1" xfId="0" applyFont="1" applyFill="1" applyBorder="1" applyAlignment="1" applyProtection="1">
      <alignment horizontal="center" vertical="center"/>
      <protection/>
    </xf>
    <xf numFmtId="0" fontId="31" fillId="38" borderId="0" xfId="0" applyFont="1" applyFill="1" applyAlignment="1">
      <alignment vertical="center"/>
    </xf>
    <xf numFmtId="0" fontId="24" fillId="38" borderId="17" xfId="103" applyNumberFormat="1" applyFont="1" applyFill="1" applyBorder="1" applyAlignment="1" applyProtection="1">
      <alignment horizontal="center" vertical="center"/>
      <protection/>
    </xf>
    <xf numFmtId="0" fontId="24" fillId="38" borderId="1" xfId="103" applyNumberFormat="1" applyFont="1" applyFill="1" applyBorder="1" applyAlignment="1" applyProtection="1">
      <alignment horizontal="center" vertical="center"/>
      <protection/>
    </xf>
    <xf numFmtId="0" fontId="23" fillId="38" borderId="19" xfId="0" applyNumberFormat="1" applyFont="1" applyFill="1" applyBorder="1" applyAlignment="1" applyProtection="1">
      <alignment horizontal="center" vertical="center"/>
      <protection/>
    </xf>
    <xf numFmtId="0" fontId="23" fillId="38" borderId="19" xfId="0" applyFont="1" applyFill="1" applyBorder="1" applyAlignment="1" applyProtection="1">
      <alignment horizontal="center" vertical="center"/>
      <protection/>
    </xf>
    <xf numFmtId="0" fontId="23" fillId="38" borderId="20" xfId="0" applyFont="1" applyFill="1" applyBorder="1" applyAlignment="1" applyProtection="1">
      <alignment horizontal="center" vertical="center"/>
      <protection/>
    </xf>
    <xf numFmtId="0" fontId="23" fillId="38" borderId="1" xfId="0" applyNumberFormat="1" applyFont="1" applyFill="1" applyBorder="1" applyAlignment="1" applyProtection="1">
      <alignment horizontal="center" vertical="center"/>
      <protection/>
    </xf>
    <xf numFmtId="0" fontId="23" fillId="38" borderId="18" xfId="0" applyNumberFormat="1" applyFont="1" applyFill="1" applyBorder="1" applyAlignment="1" applyProtection="1">
      <alignment horizontal="center" vertical="center"/>
      <protection/>
    </xf>
    <xf numFmtId="0" fontId="23" fillId="38" borderId="15" xfId="0" applyFont="1" applyFill="1" applyBorder="1" applyAlignment="1" applyProtection="1">
      <alignment horizontal="center" vertical="center"/>
      <protection/>
    </xf>
    <xf numFmtId="0" fontId="23" fillId="38" borderId="21" xfId="0" applyFont="1" applyFill="1" applyBorder="1" applyAlignment="1" applyProtection="1">
      <alignment horizontal="center" vertical="top"/>
      <protection/>
    </xf>
    <xf numFmtId="0" fontId="31" fillId="38" borderId="1" xfId="0" applyFont="1" applyFill="1" applyBorder="1" applyAlignment="1">
      <alignment horizontal="center" vertical="center"/>
    </xf>
    <xf numFmtId="0" fontId="31" fillId="38" borderId="1" xfId="0" applyFont="1" applyFill="1" applyBorder="1" applyAlignment="1">
      <alignment vertical="center"/>
    </xf>
    <xf numFmtId="0" fontId="31" fillId="38" borderId="15" xfId="0" applyFont="1" applyFill="1" applyBorder="1" applyAlignment="1">
      <alignment horizontal="center" vertical="center" wrapText="1"/>
    </xf>
    <xf numFmtId="0" fontId="31" fillId="38" borderId="15" xfId="0" applyFont="1" applyFill="1" applyBorder="1" applyAlignment="1">
      <alignment vertical="center"/>
    </xf>
    <xf numFmtId="0" fontId="31" fillId="38" borderId="17" xfId="103" applyNumberFormat="1" applyFont="1" applyFill="1" applyBorder="1" applyAlignment="1">
      <alignment vertical="center"/>
    </xf>
    <xf numFmtId="0" fontId="23" fillId="38" borderId="1" xfId="0" applyNumberFormat="1" applyFont="1" applyFill="1" applyBorder="1" applyAlignment="1" applyProtection="1">
      <alignment horizontal="center" vertical="center"/>
      <protection/>
    </xf>
    <xf numFmtId="0" fontId="23" fillId="38" borderId="18" xfId="0" applyNumberFormat="1" applyFont="1" applyFill="1" applyBorder="1" applyAlignment="1" applyProtection="1">
      <alignment horizontal="center" vertical="center"/>
      <protection/>
    </xf>
    <xf numFmtId="0" fontId="23" fillId="38" borderId="19" xfId="0" applyFont="1" applyFill="1" applyBorder="1" applyAlignment="1" applyProtection="1">
      <alignment horizontal="center" vertical="center"/>
      <protection/>
    </xf>
    <xf numFmtId="0" fontId="23" fillId="38" borderId="15" xfId="0" applyFont="1" applyFill="1" applyBorder="1" applyAlignment="1" applyProtection="1">
      <alignment horizontal="center" vertical="center"/>
      <protection/>
    </xf>
    <xf numFmtId="0" fontId="23" fillId="38" borderId="22" xfId="0" applyFont="1" applyFill="1" applyBorder="1" applyAlignment="1" applyProtection="1">
      <alignment horizontal="center" vertical="center"/>
      <protection/>
    </xf>
    <xf numFmtId="0" fontId="23" fillId="38" borderId="23" xfId="0" applyFont="1" applyFill="1" applyBorder="1" applyAlignment="1" applyProtection="1">
      <alignment horizontal="center" vertical="center"/>
      <protection/>
    </xf>
    <xf numFmtId="0" fontId="23" fillId="38" borderId="4" xfId="0" applyNumberFormat="1" applyFont="1" applyFill="1" applyBorder="1" applyAlignment="1" applyProtection="1">
      <alignment horizontal="center" vertical="center"/>
      <protection/>
    </xf>
    <xf numFmtId="0" fontId="23" fillId="38" borderId="17" xfId="0" applyNumberFormat="1" applyFont="1" applyFill="1" applyBorder="1" applyAlignment="1" applyProtection="1">
      <alignment horizontal="center" vertical="center"/>
      <protection/>
    </xf>
    <xf numFmtId="0" fontId="30" fillId="38" borderId="0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</cellXfs>
  <cellStyles count="115">
    <cellStyle name="Normal" xfId="0"/>
    <cellStyle name="#,##0" xfId="15"/>
    <cellStyle name="??&amp;O?&amp;H?_x0008__x000F__x0007_?_x0007__x0001__x0001_" xfId="16"/>
    <cellStyle name="??&amp;O?&amp;H?_x0008_??_x0007__x0001__x0001_" xfId="17"/>
    <cellStyle name="0.0" xfId="18"/>
    <cellStyle name="0.00" xfId="19"/>
    <cellStyle name="2)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A¨­￠￢￠O [0]_INQUIRY ￠?￥i¨u¡AAⓒ￢Aⓒª " xfId="39"/>
    <cellStyle name="A¨­￠￢￠O_INQUIRY ￠?￥i¨u¡AAⓒ￢Aⓒª " xfId="40"/>
    <cellStyle name="AeE­ [0]_INQUIRY ¿μ¾÷AßAø " xfId="41"/>
    <cellStyle name="AeE­_INQUIRY ¿μ¾÷AßAø " xfId="42"/>
    <cellStyle name="AeE¡ⓒ [0]_INQUIRY ￠?￥i¨u¡AAⓒ￢Aⓒª " xfId="43"/>
    <cellStyle name="AeE¡ⓒ_INQUIRY ￠?￥i¨u¡AAⓒ￢Aⓒª " xfId="44"/>
    <cellStyle name="AÞ¸¶ [0]_INQUIRY ¿μ¾÷AßAø " xfId="45"/>
    <cellStyle name="AÞ¸¶_INQUIRY ¿μ¾÷AßAø " xfId="46"/>
    <cellStyle name="C¡IA¨ª_¡ic¨u¡A¨￢I¨￢¡Æ AN¡Æe " xfId="47"/>
    <cellStyle name="C￥AØ_¿μ¾÷CoE² " xfId="48"/>
    <cellStyle name="Comma" xfId="49"/>
    <cellStyle name="Comma [0]_ SG&amp;A Bridge " xfId="50"/>
    <cellStyle name="Comma_ SG&amp;A Bridge " xfId="51"/>
    <cellStyle name="Comma0" xfId="52"/>
    <cellStyle name="Currency" xfId="53"/>
    <cellStyle name="Currency [0]_ SG&amp;A Bridge " xfId="54"/>
    <cellStyle name="Currency_ SG&amp;A Bridge " xfId="55"/>
    <cellStyle name="Currency0" xfId="56"/>
    <cellStyle name="Currency1" xfId="57"/>
    <cellStyle name="Date" xfId="58"/>
    <cellStyle name="F2" xfId="59"/>
    <cellStyle name="F3" xfId="60"/>
    <cellStyle name="F4" xfId="61"/>
    <cellStyle name="F5" xfId="62"/>
    <cellStyle name="F6" xfId="63"/>
    <cellStyle name="F7" xfId="64"/>
    <cellStyle name="F8" xfId="65"/>
    <cellStyle name="Fixed" xfId="66"/>
    <cellStyle name="Header1" xfId="67"/>
    <cellStyle name="Header2" xfId="68"/>
    <cellStyle name="Heading 1" xfId="69"/>
    <cellStyle name="Heading 2" xfId="70"/>
    <cellStyle name="Normal_ SG&amp;A Bridge " xfId="71"/>
    <cellStyle name="Percent" xfId="72"/>
    <cellStyle name="Total" xfId="73"/>
    <cellStyle name="강조색1" xfId="74"/>
    <cellStyle name="강조색2" xfId="75"/>
    <cellStyle name="강조색3" xfId="76"/>
    <cellStyle name="강조색4" xfId="77"/>
    <cellStyle name="강조색5" xfId="78"/>
    <cellStyle name="강조색6" xfId="79"/>
    <cellStyle name="경고문" xfId="80"/>
    <cellStyle name="계산" xfId="81"/>
    <cellStyle name="고정소숫점" xfId="82"/>
    <cellStyle name="고정출력1" xfId="83"/>
    <cellStyle name="고정출력2" xfId="84"/>
    <cellStyle name="나쁨" xfId="85"/>
    <cellStyle name="날짜" xfId="86"/>
    <cellStyle name="달러" xfId="87"/>
    <cellStyle name="뒤에 오는 하이퍼링크_69산출" xfId="88"/>
    <cellStyle name="마ㅊ춤" xfId="89"/>
    <cellStyle name="메모" xfId="90"/>
    <cellStyle name="배분" xfId="91"/>
    <cellStyle name="Percent" xfId="92"/>
    <cellStyle name="백분율 2" xfId="93"/>
    <cellStyle name="백분율［△1］" xfId="94"/>
    <cellStyle name="백분율［△2］" xfId="95"/>
    <cellStyle name="보통" xfId="96"/>
    <cellStyle name="뷭?_BOOKSHIP" xfId="97"/>
    <cellStyle name="선택영역의 가운데로" xfId="98"/>
    <cellStyle name="설명 텍스트" xfId="99"/>
    <cellStyle name="셀 확인" xfId="100"/>
    <cellStyle name="숫자(R)" xfId="101"/>
    <cellStyle name="Comma" xfId="102"/>
    <cellStyle name="Comma [0]" xfId="103"/>
    <cellStyle name="연결된 셀" xfId="104"/>
    <cellStyle name="요약" xfId="105"/>
    <cellStyle name="유1" xfId="106"/>
    <cellStyle name="입력" xfId="107"/>
    <cellStyle name="자리수" xfId="108"/>
    <cellStyle name="자리수0" xfId="109"/>
    <cellStyle name="제목" xfId="110"/>
    <cellStyle name="제목 1" xfId="111"/>
    <cellStyle name="제목 2" xfId="112"/>
    <cellStyle name="제목 3" xfId="113"/>
    <cellStyle name="제목 4" xfId="114"/>
    <cellStyle name="좋음" xfId="115"/>
    <cellStyle name="출력" xfId="116"/>
    <cellStyle name="콤마 [0]_  종  합  " xfId="117"/>
    <cellStyle name="콤마 [금액]" xfId="118"/>
    <cellStyle name="콤마 [소수]" xfId="119"/>
    <cellStyle name="콤마 [수량]" xfId="120"/>
    <cellStyle name="콤마_  종  합  " xfId="121"/>
    <cellStyle name="Currency" xfId="122"/>
    <cellStyle name="Currency [0]" xfId="123"/>
    <cellStyle name="퍼센트" xfId="124"/>
    <cellStyle name="표준 2" xfId="125"/>
    <cellStyle name="합산" xfId="126"/>
    <cellStyle name="화폐기호" xfId="127"/>
    <cellStyle name="화폐기호0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nsoo\AppData\Local\Microsoft\Windows\Temporary%20Internet%20Files\Low\Content.IE5\8YFICAYN\Users\maru\AppData\Local\Microsoft\Windows\Temporary%20Internet%20Files\Content.IE5\C8ORVELG\&#47932;&#47049;&#49328;&#52636;&#49436;_Ver2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4264;&#51312;&#47932;&#47049;&#49328;&#52636;%20RC-8.06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51088;&#47308;&#45936;&#51060;&#535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사개요"/>
      <sheetName val="창호리스트"/>
      <sheetName val="기둥리스트"/>
      <sheetName val="보리스트"/>
      <sheetName val="스라브리스트"/>
      <sheetName val="옹벽리스트"/>
      <sheetName val="TEMP"/>
      <sheetName val="골조물량"/>
      <sheetName val="마감물량"/>
      <sheetName val="철골물량"/>
      <sheetName val="골조집계"/>
      <sheetName val="마감집계"/>
      <sheetName val="철골집계"/>
      <sheetName val="가설물량"/>
      <sheetName val="외부물량"/>
      <sheetName val="SS창호"/>
      <sheetName val="SD창호"/>
      <sheetName val="AL창호"/>
      <sheetName val="WD창호"/>
      <sheetName val="자재환산"/>
      <sheetName val="부재중량표"/>
    </sheetNames>
    <sheetDataSet>
      <sheetData sheetId="4">
        <row r="1">
          <cell r="H1" t="str">
            <v>공제산식</v>
          </cell>
        </row>
        <row r="3">
          <cell r="H3" t="str">
            <v>12*2</v>
          </cell>
        </row>
      </sheetData>
      <sheetData sheetId="5">
        <row r="1">
          <cell r="I1" t="str">
            <v>공제산식</v>
          </cell>
        </row>
        <row r="2">
          <cell r="I2" t="str">
            <v>.9*2.1</v>
          </cell>
        </row>
        <row r="11">
          <cell r="I11" t="str">
            <v>.9*2.1</v>
          </cell>
        </row>
        <row r="13">
          <cell r="I13" t="str">
            <v>.9*2.1</v>
          </cell>
        </row>
        <row r="23">
          <cell r="I23" t="str">
            <v>2.45*1.8</v>
          </cell>
        </row>
        <row r="24">
          <cell r="I24" t="str">
            <v>4.44*1.5*2</v>
          </cell>
        </row>
        <row r="25">
          <cell r="I25" t="str">
            <v>1.2*2.1</v>
          </cell>
        </row>
        <row r="27">
          <cell r="I27" t="str">
            <v>1.14*2.1</v>
          </cell>
        </row>
      </sheetData>
      <sheetData sheetId="8">
        <row r="2">
          <cell r="C2" t="str">
            <v>산식</v>
          </cell>
          <cell r="N2" t="str">
            <v>산출식</v>
          </cell>
        </row>
        <row r="3">
          <cell r="C3" t="str">
            <v>1.8*2.4</v>
          </cell>
          <cell r="N3" t="str">
            <v>E4*(F3+0.1)</v>
          </cell>
        </row>
        <row r="4">
          <cell r="C4" t="str">
            <v>(1.8+2.4)*2</v>
          </cell>
          <cell r="N4" t="str">
            <v>E3</v>
          </cell>
        </row>
        <row r="5">
          <cell r="C5" t="str">
            <v>1*2.1</v>
          </cell>
          <cell r="N5" t="str">
            <v>13*2</v>
          </cell>
        </row>
        <row r="6">
          <cell r="C6" t="str">
            <v>.9*2.1</v>
          </cell>
          <cell r="N6" t="str">
            <v>15*25</v>
          </cell>
        </row>
        <row r="7">
          <cell r="N7" t="str">
            <v>15*3</v>
          </cell>
        </row>
        <row r="8">
          <cell r="N8" t="str">
            <v>12+12+1</v>
          </cell>
        </row>
        <row r="9">
          <cell r="N9" t="str">
            <v>12+125</v>
          </cell>
        </row>
        <row r="10">
          <cell r="N10" t="str">
            <v>12+15</v>
          </cell>
        </row>
      </sheetData>
      <sheetData sheetId="13">
        <row r="5">
          <cell r="D5" t="str">
            <v>산                                                                식</v>
          </cell>
        </row>
        <row r="8">
          <cell r="D8">
            <v>376.59</v>
          </cell>
        </row>
        <row r="9">
          <cell r="D9">
            <v>1931.0364</v>
          </cell>
        </row>
        <row r="10">
          <cell r="D10" t="str">
            <v>((24.2+1.8+16.7+1.8)*2)*20.8</v>
          </cell>
        </row>
        <row r="11">
          <cell r="D11">
            <v>1612.4464</v>
          </cell>
        </row>
        <row r="12">
          <cell r="D12">
            <v>318.59</v>
          </cell>
        </row>
        <row r="14">
          <cell r="D14" t="str">
            <v>81.8*4</v>
          </cell>
        </row>
        <row r="15">
          <cell r="D15" t="str">
            <v>((24.2+1.8+16.7+1.8)*2)*20.8</v>
          </cell>
        </row>
        <row r="16">
          <cell r="D16">
            <v>2145.596</v>
          </cell>
        </row>
        <row r="17">
          <cell r="D17">
            <v>2459.1575000000003</v>
          </cell>
        </row>
        <row r="18">
          <cell r="D18">
            <v>2169.621</v>
          </cell>
        </row>
        <row r="19">
          <cell r="D19">
            <v>37.659</v>
          </cell>
        </row>
      </sheetData>
      <sheetData sheetId="14">
        <row r="2">
          <cell r="D2" t="str">
            <v>산   식</v>
          </cell>
        </row>
        <row r="4">
          <cell r="D4" t="str">
            <v>1.8*2.1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합계"/>
      <sheetName val="기초리스트"/>
      <sheetName val="기둥리스트"/>
      <sheetName val="옹벽리스트"/>
      <sheetName val="계단리스트"/>
      <sheetName val="보리스트"/>
      <sheetName val="슬랩리스트"/>
      <sheetName val="각층높이"/>
      <sheetName val="Sheet2"/>
      <sheetName val="개구부"/>
      <sheetName val="골조물량산출 RC-8.06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각층높이"/>
      <sheetName val="개구부"/>
      <sheetName val="기초리스트"/>
      <sheetName val="기둥리스트"/>
      <sheetName val="옹벽리스트"/>
      <sheetName val="계단리스트"/>
      <sheetName val="보리스트"/>
      <sheetName val="슬랩리스트"/>
      <sheetName val="TEMP"/>
    </sheetNames>
    <definedNames>
      <definedName name="단추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V4"/>
  <sheetViews>
    <sheetView tabSelected="1" zoomScalePageLayoutView="0" workbookViewId="0" topLeftCell="A1">
      <pane xSplit="7" ySplit="4" topLeftCell="L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9.140625" defaultRowHeight="15"/>
  <cols>
    <col min="1" max="1" width="8.421875" style="1" customWidth="1"/>
    <col min="2" max="2" width="8.140625" style="1" customWidth="1"/>
    <col min="3" max="3" width="9.7109375" style="1" customWidth="1"/>
    <col min="4" max="4" width="8.421875" style="1" customWidth="1"/>
    <col min="5" max="5" width="6.00390625" style="1" customWidth="1"/>
    <col min="6" max="6" width="43.421875" style="1" customWidth="1"/>
    <col min="7" max="7" width="3.7109375" style="1" customWidth="1"/>
    <col min="8" max="10" width="7.7109375" style="3" customWidth="1"/>
    <col min="11" max="13" width="5.57421875" style="4" customWidth="1"/>
    <col min="14" max="14" width="7.140625" style="4" customWidth="1"/>
    <col min="15" max="16" width="6.28125" style="4" customWidth="1"/>
    <col min="17" max="17" width="11.140625" style="4" customWidth="1"/>
    <col min="18" max="19" width="6.28125" style="4" customWidth="1"/>
    <col min="20" max="21" width="3.421875" style="2" customWidth="1"/>
    <col min="22" max="22" width="2.8515625" style="2" customWidth="1"/>
    <col min="23" max="16384" width="9.00390625" style="2" customWidth="1"/>
  </cols>
  <sheetData>
    <row r="1" spans="1:22" ht="13.5">
      <c r="A1" s="50" t="s">
        <v>3</v>
      </c>
      <c r="B1" s="51" t="s">
        <v>15</v>
      </c>
      <c r="C1" s="51"/>
      <c r="D1" s="51"/>
      <c r="E1" s="51"/>
      <c r="F1" s="51"/>
      <c r="G1" s="50" t="s">
        <v>4</v>
      </c>
      <c r="H1" s="52" t="s">
        <v>16</v>
      </c>
      <c r="I1" s="53" t="s">
        <v>0</v>
      </c>
      <c r="J1" s="53" t="s">
        <v>17</v>
      </c>
      <c r="K1" s="57" t="s">
        <v>1</v>
      </c>
      <c r="L1" s="57" t="s">
        <v>18</v>
      </c>
      <c r="M1" s="57" t="s">
        <v>19</v>
      </c>
      <c r="N1" s="57" t="s">
        <v>20</v>
      </c>
      <c r="O1" s="57" t="s">
        <v>21</v>
      </c>
      <c r="P1" s="57" t="s">
        <v>22</v>
      </c>
      <c r="Q1" s="57" t="s">
        <v>23</v>
      </c>
      <c r="R1" s="57" t="s">
        <v>2</v>
      </c>
      <c r="S1" s="57" t="s">
        <v>24</v>
      </c>
      <c r="T1" s="57" t="s">
        <v>5</v>
      </c>
      <c r="U1" s="57" t="s">
        <v>4</v>
      </c>
      <c r="V1" s="54" t="s">
        <v>3</v>
      </c>
    </row>
    <row r="2" spans="1:22" ht="18.75" customHeight="1">
      <c r="A2" s="68"/>
      <c r="B2" s="68" t="s">
        <v>6</v>
      </c>
      <c r="C2" s="68" t="s">
        <v>7</v>
      </c>
      <c r="D2" s="70" t="s">
        <v>8</v>
      </c>
      <c r="E2" s="55" t="s">
        <v>9</v>
      </c>
      <c r="F2" s="56"/>
      <c r="G2" s="50"/>
      <c r="H2" s="72" t="s">
        <v>10</v>
      </c>
      <c r="I2" s="72"/>
      <c r="J2" s="73"/>
      <c r="K2" s="66" t="s">
        <v>11</v>
      </c>
      <c r="L2" s="66"/>
      <c r="M2" s="66"/>
      <c r="N2" s="66" t="s">
        <v>12</v>
      </c>
      <c r="O2" s="66"/>
      <c r="P2" s="66"/>
      <c r="Q2" s="66"/>
      <c r="R2" s="66"/>
      <c r="S2" s="67"/>
      <c r="T2" s="57"/>
      <c r="U2" s="58"/>
      <c r="V2" s="57"/>
    </row>
    <row r="3" spans="1:22" ht="18.75" customHeight="1">
      <c r="A3" s="69"/>
      <c r="B3" s="69"/>
      <c r="C3" s="69"/>
      <c r="D3" s="71"/>
      <c r="E3" s="59" t="s">
        <v>13</v>
      </c>
      <c r="F3" s="60" t="s">
        <v>14</v>
      </c>
      <c r="G3" s="50"/>
      <c r="H3" s="52" t="str">
        <f>H1</f>
        <v>25-240-15</v>
      </c>
      <c r="I3" s="52" t="str">
        <f aca="true" t="shared" si="0" ref="I3:S3">I1</f>
        <v>25-210-12</v>
      </c>
      <c r="J3" s="52" t="str">
        <f t="shared" si="0"/>
        <v>25-180-08</v>
      </c>
      <c r="K3" s="52" t="str">
        <f t="shared" si="0"/>
        <v>유로폼</v>
      </c>
      <c r="L3" s="52" t="str">
        <f t="shared" si="0"/>
        <v>원형</v>
      </c>
      <c r="M3" s="52" t="str">
        <f t="shared" si="0"/>
        <v>합판</v>
      </c>
      <c r="N3" s="52" t="str">
        <f t="shared" si="0"/>
        <v>HD10</v>
      </c>
      <c r="O3" s="52" t="str">
        <f t="shared" si="0"/>
        <v>HD13</v>
      </c>
      <c r="P3" s="52" t="str">
        <f t="shared" si="0"/>
        <v>HD16</v>
      </c>
      <c r="Q3" s="52" t="str">
        <f t="shared" si="0"/>
        <v>HD19</v>
      </c>
      <c r="R3" s="52" t="str">
        <f t="shared" si="0"/>
        <v>HD22</v>
      </c>
      <c r="S3" s="52" t="str">
        <f t="shared" si="0"/>
        <v>HD25</v>
      </c>
      <c r="T3" s="57"/>
      <c r="U3" s="58"/>
      <c r="V3" s="57"/>
    </row>
    <row r="4" spans="1:22" ht="21" customHeight="1">
      <c r="A4" s="61"/>
      <c r="B4" s="62"/>
      <c r="C4" s="62" t="s">
        <v>53</v>
      </c>
      <c r="D4" s="62"/>
      <c r="E4" s="63" t="s">
        <v>52</v>
      </c>
      <c r="F4" s="64"/>
      <c r="G4" s="50"/>
      <c r="H4" s="65">
        <f>SUM(H5:H56749)</f>
        <v>0</v>
      </c>
      <c r="I4" s="65">
        <f>SUM(I5:I56749)</f>
        <v>0</v>
      </c>
      <c r="J4" s="65">
        <f>SUM(J5:J56749)</f>
        <v>0</v>
      </c>
      <c r="K4" s="65">
        <f>SUM(K5:K56749)</f>
        <v>0</v>
      </c>
      <c r="L4" s="65">
        <f>SUM(L5:L56749)</f>
        <v>0</v>
      </c>
      <c r="M4" s="65">
        <f>SUM(M5:M56749)</f>
        <v>0</v>
      </c>
      <c r="N4" s="65">
        <f>SUM(N5:N56749)</f>
        <v>0</v>
      </c>
      <c r="O4" s="65">
        <f>SUM(O5:O56749)</f>
        <v>0</v>
      </c>
      <c r="P4" s="65">
        <f>SUM(P5:P56749)</f>
        <v>0</v>
      </c>
      <c r="Q4" s="65">
        <f>SUM(Q5:Q56749)</f>
        <v>0</v>
      </c>
      <c r="R4" s="65">
        <f>SUM(R5:R56749)</f>
        <v>0</v>
      </c>
      <c r="S4" s="65">
        <f>SUM(S5:S56749)</f>
        <v>0</v>
      </c>
      <c r="T4" s="57"/>
      <c r="U4" s="58"/>
      <c r="V4" s="57"/>
    </row>
  </sheetData>
  <sheetProtection/>
  <mergeCells count="7">
    <mergeCell ref="K2:M2"/>
    <mergeCell ref="N2:S2"/>
    <mergeCell ref="A2:A3"/>
    <mergeCell ref="B2:B3"/>
    <mergeCell ref="C2:C3"/>
    <mergeCell ref="D2:D3"/>
    <mergeCell ref="H2:J2"/>
  </mergeCells>
  <printOptions/>
  <pageMargins left="0.7086614173228347" right="0.4724409448818898" top="0.7480314960629921" bottom="0.7480314960629921" header="0.31496062992125984" footer="0.31496062992125984"/>
  <pageSetup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25"/>
  <sheetViews>
    <sheetView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C4" sqref="C4"/>
    </sheetView>
  </sheetViews>
  <sheetFormatPr defaultColWidth="9.140625" defaultRowHeight="15"/>
  <cols>
    <col min="1" max="1" width="12.421875" style="5" customWidth="1"/>
    <col min="2" max="4" width="9.28125" style="7" customWidth="1"/>
    <col min="5" max="7" width="9.7109375" style="7" customWidth="1"/>
    <col min="8" max="8" width="10.421875" style="6" customWidth="1"/>
    <col min="9" max="9" width="11.00390625" style="6" customWidth="1"/>
    <col min="10" max="11" width="10.421875" style="6" customWidth="1"/>
    <col min="12" max="12" width="10.57421875" style="6" customWidth="1"/>
    <col min="13" max="13" width="10.421875" style="6" customWidth="1"/>
    <col min="14" max="14" width="9.421875" style="5" customWidth="1"/>
    <col min="15" max="16384" width="9.00390625" style="5" customWidth="1"/>
  </cols>
  <sheetData>
    <row r="1" spans="1:14" ht="41.25" customHeight="1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4" customHeight="1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4.75" customHeight="1" thickBot="1">
      <c r="A3" s="19" t="s">
        <v>33</v>
      </c>
      <c r="B3" s="47" t="s">
        <v>16</v>
      </c>
      <c r="C3" s="47" t="s">
        <v>0</v>
      </c>
      <c r="D3" s="47" t="s">
        <v>17</v>
      </c>
      <c r="E3" s="47" t="s">
        <v>1</v>
      </c>
      <c r="F3" s="47" t="s">
        <v>18</v>
      </c>
      <c r="G3" s="47" t="s">
        <v>19</v>
      </c>
      <c r="H3" s="47" t="s">
        <v>20</v>
      </c>
      <c r="I3" s="47" t="s">
        <v>21</v>
      </c>
      <c r="J3" s="47" t="s">
        <v>22</v>
      </c>
      <c r="K3" s="47" t="s">
        <v>23</v>
      </c>
      <c r="L3" s="47" t="s">
        <v>2</v>
      </c>
      <c r="M3" s="47" t="s">
        <v>24</v>
      </c>
      <c r="N3" s="19" t="s">
        <v>32</v>
      </c>
    </row>
    <row r="4" spans="1:14" ht="18.75" customHeight="1" thickTop="1">
      <c r="A4" s="46" t="s">
        <v>29</v>
      </c>
      <c r="B4" s="45"/>
      <c r="C4" s="45"/>
      <c r="D4" s="45"/>
      <c r="E4" s="45"/>
      <c r="F4" s="45"/>
      <c r="G4" s="45"/>
      <c r="H4" s="44"/>
      <c r="I4" s="44"/>
      <c r="J4" s="44"/>
      <c r="K4" s="44"/>
      <c r="L4" s="44"/>
      <c r="M4" s="44"/>
      <c r="N4" s="43"/>
    </row>
    <row r="5" spans="1:14" ht="18.75" customHeight="1">
      <c r="A5" s="2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2"/>
    </row>
    <row r="6" spans="1:14" ht="18.75" customHeight="1">
      <c r="A6" s="24"/>
      <c r="B6" s="42"/>
      <c r="C6" s="42"/>
      <c r="D6" s="42"/>
      <c r="E6" s="42"/>
      <c r="F6" s="42"/>
      <c r="G6" s="42"/>
      <c r="H6" s="41"/>
      <c r="I6" s="41"/>
      <c r="J6" s="41"/>
      <c r="K6" s="41"/>
      <c r="L6" s="41"/>
      <c r="M6" s="41"/>
      <c r="N6" s="22"/>
    </row>
    <row r="7" spans="1:14" ht="18.75" customHeight="1">
      <c r="A7" s="24"/>
      <c r="B7" s="42"/>
      <c r="C7" s="42"/>
      <c r="D7" s="42"/>
      <c r="E7" s="42"/>
      <c r="F7" s="42"/>
      <c r="G7" s="42"/>
      <c r="H7" s="41"/>
      <c r="I7" s="41"/>
      <c r="J7" s="41"/>
      <c r="K7" s="41"/>
      <c r="L7" s="41"/>
      <c r="M7" s="41"/>
      <c r="N7" s="22"/>
    </row>
    <row r="8" spans="1:14" ht="18.75" customHeight="1">
      <c r="A8" s="24"/>
      <c r="B8" s="42"/>
      <c r="C8" s="42"/>
      <c r="D8" s="42"/>
      <c r="E8" s="42"/>
      <c r="F8" s="42"/>
      <c r="G8" s="42"/>
      <c r="H8" s="41"/>
      <c r="I8" s="41"/>
      <c r="J8" s="41"/>
      <c r="K8" s="41"/>
      <c r="L8" s="41"/>
      <c r="M8" s="41"/>
      <c r="N8" s="22"/>
    </row>
    <row r="9" spans="1:14" ht="18.75" customHeight="1">
      <c r="A9" s="24"/>
      <c r="B9" s="42"/>
      <c r="C9" s="42"/>
      <c r="D9" s="42"/>
      <c r="E9" s="42"/>
      <c r="F9" s="42"/>
      <c r="G9" s="42"/>
      <c r="H9" s="41"/>
      <c r="I9" s="41"/>
      <c r="J9" s="41"/>
      <c r="K9" s="41"/>
      <c r="L9" s="41"/>
      <c r="M9" s="41"/>
      <c r="N9" s="22"/>
    </row>
    <row r="10" spans="1:14" ht="18.75" customHeight="1">
      <c r="A10" s="24"/>
      <c r="B10" s="42"/>
      <c r="C10" s="42"/>
      <c r="D10" s="42"/>
      <c r="E10" s="42"/>
      <c r="F10" s="42"/>
      <c r="G10" s="42"/>
      <c r="H10" s="41"/>
      <c r="I10" s="41"/>
      <c r="J10" s="41"/>
      <c r="K10" s="41"/>
      <c r="L10" s="41"/>
      <c r="M10" s="41"/>
      <c r="N10" s="22"/>
    </row>
    <row r="11" spans="1:14" ht="18.75" customHeight="1">
      <c r="A11" s="14" t="s">
        <v>31</v>
      </c>
      <c r="B11" s="40">
        <f aca="true" t="shared" si="0" ref="B11:G11">ROUND(SUM(B5:B10),2)</f>
        <v>0</v>
      </c>
      <c r="C11" s="40">
        <f t="shared" si="0"/>
        <v>0</v>
      </c>
      <c r="D11" s="40">
        <f t="shared" si="0"/>
        <v>0</v>
      </c>
      <c r="E11" s="40">
        <f t="shared" si="0"/>
        <v>0</v>
      </c>
      <c r="F11" s="40">
        <f t="shared" si="0"/>
        <v>0</v>
      </c>
      <c r="G11" s="40">
        <f t="shared" si="0"/>
        <v>0</v>
      </c>
      <c r="H11" s="40">
        <f aca="true" t="shared" si="1" ref="H11:M11">ROUND(SUM(H5:H10),3)</f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39"/>
    </row>
    <row r="12" spans="1:14" ht="14.25" customHeight="1">
      <c r="A12" s="38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spans="1:14" ht="14.25" customHeight="1">
      <c r="A13" s="35" t="s">
        <v>30</v>
      </c>
      <c r="B13" s="34"/>
      <c r="C13" s="34"/>
      <c r="D13" s="34"/>
      <c r="E13" s="34"/>
      <c r="F13" s="34"/>
      <c r="G13" s="34"/>
      <c r="H13" s="33">
        <v>0.56</v>
      </c>
      <c r="I13" s="33">
        <v>0.995</v>
      </c>
      <c r="J13" s="33">
        <v>1.56</v>
      </c>
      <c r="K13" s="33">
        <v>2.25</v>
      </c>
      <c r="L13" s="33">
        <v>3.04</v>
      </c>
      <c r="M13" s="33">
        <v>3.98</v>
      </c>
      <c r="N13" s="32"/>
    </row>
    <row r="14" spans="1:14" ht="21" customHeight="1">
      <c r="A14" s="14" t="s">
        <v>29</v>
      </c>
      <c r="B14" s="31">
        <f aca="true" t="shared" si="2" ref="B14:M14">B4</f>
        <v>0</v>
      </c>
      <c r="C14" s="31">
        <f t="shared" si="2"/>
        <v>0</v>
      </c>
      <c r="D14" s="31">
        <f t="shared" si="2"/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30">
        <f t="shared" si="2"/>
        <v>0</v>
      </c>
      <c r="L14" s="30">
        <f t="shared" si="2"/>
        <v>0</v>
      </c>
      <c r="M14" s="30">
        <f t="shared" si="2"/>
        <v>0</v>
      </c>
      <c r="N14" s="14"/>
    </row>
    <row r="15" spans="1:14" ht="13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3.25" customHeight="1">
      <c r="A16" s="28" t="s">
        <v>28</v>
      </c>
      <c r="B16" s="27">
        <f aca="true" t="shared" si="3" ref="B16:G16">B14</f>
        <v>0</v>
      </c>
      <c r="C16" s="27">
        <f t="shared" si="3"/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6">
        <f aca="true" t="shared" si="4" ref="H16:M16">H14*H13/1000</f>
        <v>0</v>
      </c>
      <c r="I16" s="26">
        <f t="shared" si="4"/>
        <v>0</v>
      </c>
      <c r="J16" s="26">
        <f t="shared" si="4"/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5">
        <f>SUM(H16:M16)</f>
        <v>0</v>
      </c>
    </row>
    <row r="17" spans="1:14" ht="17.25" customHeight="1">
      <c r="A17" s="24" t="s">
        <v>27</v>
      </c>
      <c r="B17" s="23">
        <v>0.01</v>
      </c>
      <c r="C17" s="23">
        <v>0.01</v>
      </c>
      <c r="D17" s="23">
        <v>0.05</v>
      </c>
      <c r="E17" s="23"/>
      <c r="F17" s="23"/>
      <c r="G17" s="23"/>
      <c r="H17" s="23">
        <v>0.04</v>
      </c>
      <c r="I17" s="23">
        <v>0.04</v>
      </c>
      <c r="J17" s="23">
        <v>0.04</v>
      </c>
      <c r="K17" s="23">
        <v>0.04</v>
      </c>
      <c r="L17" s="23">
        <v>0.04</v>
      </c>
      <c r="M17" s="23">
        <v>0.04</v>
      </c>
      <c r="N17" s="22"/>
    </row>
    <row r="18" spans="1:14" ht="23.25" customHeight="1">
      <c r="A18" s="18" t="s">
        <v>26</v>
      </c>
      <c r="B18" s="17">
        <f>B16*(1+B17)</f>
        <v>0</v>
      </c>
      <c r="C18" s="17">
        <f>C16*(1+C17)</f>
        <v>0</v>
      </c>
      <c r="D18" s="17">
        <f>D16*(1+D17)</f>
        <v>0</v>
      </c>
      <c r="E18" s="17">
        <f>E16</f>
        <v>0</v>
      </c>
      <c r="F18" s="17">
        <f>F16</f>
        <v>0</v>
      </c>
      <c r="G18" s="17">
        <f>G16</f>
        <v>0</v>
      </c>
      <c r="H18" s="16">
        <f aca="true" t="shared" si="5" ref="H18:M18">H16*(1+H17)</f>
        <v>0</v>
      </c>
      <c r="I18" s="16">
        <f t="shared" si="5"/>
        <v>0</v>
      </c>
      <c r="J18" s="16">
        <f t="shared" si="5"/>
        <v>0</v>
      </c>
      <c r="K18" s="16">
        <f t="shared" si="5"/>
        <v>0</v>
      </c>
      <c r="L18" s="16">
        <f t="shared" si="5"/>
        <v>0</v>
      </c>
      <c r="M18" s="16">
        <f t="shared" si="5"/>
        <v>0</v>
      </c>
      <c r="N18" s="15">
        <f>SUM(H18:M18)</f>
        <v>0</v>
      </c>
    </row>
    <row r="19" spans="1:14" ht="14.25" customHeight="1">
      <c r="A19" s="21"/>
      <c r="B19" s="20"/>
      <c r="C19" s="20">
        <f aca="true" t="shared" si="6" ref="C19:N19">C18-C16</f>
        <v>0</v>
      </c>
      <c r="D19" s="20">
        <f t="shared" si="6"/>
        <v>0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</row>
    <row r="20" spans="1:14" ht="24" customHeight="1">
      <c r="A20" s="76" t="s">
        <v>25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24.75" customHeight="1" thickBot="1">
      <c r="A21" s="19" t="str">
        <f aca="true" t="shared" si="7" ref="A21:N21">A3</f>
        <v>분류</v>
      </c>
      <c r="B21" s="19" t="str">
        <f t="shared" si="7"/>
        <v>25-240-15</v>
      </c>
      <c r="C21" s="19" t="str">
        <f t="shared" si="7"/>
        <v>25-210-12</v>
      </c>
      <c r="D21" s="19" t="str">
        <f t="shared" si="7"/>
        <v>25-180-08</v>
      </c>
      <c r="E21" s="19" t="str">
        <f t="shared" si="7"/>
        <v>유로폼</v>
      </c>
      <c r="F21" s="19" t="str">
        <f t="shared" si="7"/>
        <v>원형</v>
      </c>
      <c r="G21" s="19" t="str">
        <f t="shared" si="7"/>
        <v>합판</v>
      </c>
      <c r="H21" s="19" t="str">
        <f t="shared" si="7"/>
        <v>HD10</v>
      </c>
      <c r="I21" s="19" t="str">
        <f t="shared" si="7"/>
        <v>HD13</v>
      </c>
      <c r="J21" s="19" t="str">
        <f t="shared" si="7"/>
        <v>HD16</v>
      </c>
      <c r="K21" s="19" t="str">
        <f t="shared" si="7"/>
        <v>HD19</v>
      </c>
      <c r="L21" s="19" t="str">
        <f t="shared" si="7"/>
        <v>HD22</v>
      </c>
      <c r="M21" s="19" t="str">
        <f t="shared" si="7"/>
        <v>HD25</v>
      </c>
      <c r="N21" s="19" t="str">
        <f t="shared" si="7"/>
        <v>비고</v>
      </c>
    </row>
    <row r="22" spans="1:14" ht="24.75" customHeight="1" thickTop="1">
      <c r="A22" s="18" t="s">
        <v>26</v>
      </c>
      <c r="B22" s="17">
        <f aca="true" t="shared" si="8" ref="B22:G22">ROUND(B23*(1+B17),2)</f>
        <v>0</v>
      </c>
      <c r="C22" s="17">
        <f t="shared" si="8"/>
        <v>0</v>
      </c>
      <c r="D22" s="17">
        <f t="shared" si="8"/>
        <v>0</v>
      </c>
      <c r="E22" s="17">
        <f t="shared" si="8"/>
        <v>0</v>
      </c>
      <c r="F22" s="17">
        <f t="shared" si="8"/>
        <v>0</v>
      </c>
      <c r="G22" s="17">
        <f t="shared" si="8"/>
        <v>0</v>
      </c>
      <c r="H22" s="16">
        <f aca="true" t="shared" si="9" ref="H22:M22">ROUND((H23*H13*(1+H17)/1000),3)</f>
        <v>0</v>
      </c>
      <c r="I22" s="16">
        <f t="shared" si="9"/>
        <v>0</v>
      </c>
      <c r="J22" s="16">
        <f t="shared" si="9"/>
        <v>0</v>
      </c>
      <c r="K22" s="16">
        <f t="shared" si="9"/>
        <v>0</v>
      </c>
      <c r="L22" s="16">
        <f t="shared" si="9"/>
        <v>0</v>
      </c>
      <c r="M22" s="16">
        <f t="shared" si="9"/>
        <v>0</v>
      </c>
      <c r="N22" s="15">
        <f>SUM(H22:M22)</f>
        <v>0</v>
      </c>
    </row>
    <row r="23" spans="1:14" ht="22.5" customHeight="1">
      <c r="A23" s="14" t="s">
        <v>25</v>
      </c>
      <c r="B23" s="13">
        <f aca="true" t="shared" si="10" ref="B23:M23">SUM(B24:B25)</f>
        <v>0</v>
      </c>
      <c r="C23" s="13">
        <f t="shared" si="10"/>
        <v>0</v>
      </c>
      <c r="D23" s="13">
        <f t="shared" si="10"/>
        <v>0</v>
      </c>
      <c r="E23" s="13">
        <f t="shared" si="10"/>
        <v>0</v>
      </c>
      <c r="F23" s="13">
        <f t="shared" si="10"/>
        <v>0</v>
      </c>
      <c r="G23" s="13">
        <f t="shared" si="10"/>
        <v>0</v>
      </c>
      <c r="H23" s="13">
        <f t="shared" si="10"/>
        <v>0</v>
      </c>
      <c r="I23" s="13">
        <f t="shared" si="10"/>
        <v>0</v>
      </c>
      <c r="J23" s="13">
        <f t="shared" si="10"/>
        <v>0</v>
      </c>
      <c r="K23" s="13">
        <f t="shared" si="10"/>
        <v>0</v>
      </c>
      <c r="L23" s="13">
        <f t="shared" si="10"/>
        <v>0</v>
      </c>
      <c r="M23" s="13">
        <f t="shared" si="10"/>
        <v>0</v>
      </c>
      <c r="N23" s="12"/>
    </row>
    <row r="24" spans="1:14" ht="18.75" customHeight="1">
      <c r="A24" s="11"/>
      <c r="B24" s="10"/>
      <c r="C24" s="10"/>
      <c r="D24" s="10"/>
      <c r="E24" s="10"/>
      <c r="F24" s="10"/>
      <c r="G24" s="10"/>
      <c r="H24" s="9"/>
      <c r="I24" s="9"/>
      <c r="J24" s="9"/>
      <c r="K24" s="9"/>
      <c r="L24" s="9"/>
      <c r="M24" s="9"/>
      <c r="N24" s="8"/>
    </row>
    <row r="25" spans="1:14" ht="18.75" customHeight="1">
      <c r="A25" s="11"/>
      <c r="B25" s="10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8"/>
    </row>
    <row r="26" ht="18.75" customHeight="1"/>
    <row r="27" ht="18.75" customHeight="1"/>
    <row r="28" ht="18.75" customHeight="1"/>
    <row r="29" ht="18.75" customHeight="1"/>
  </sheetData>
  <sheetProtection/>
  <mergeCells count="2">
    <mergeCell ref="A1:N1"/>
    <mergeCell ref="A20:N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B10"/>
  <sheetViews>
    <sheetView zoomScalePageLayoutView="0" workbookViewId="0" topLeftCell="A1">
      <selection activeCell="E10" sqref="E10"/>
    </sheetView>
  </sheetViews>
  <sheetFormatPr defaultColWidth="9.140625" defaultRowHeight="15"/>
  <sheetData>
    <row r="2" ht="23.25" customHeight="1">
      <c r="A2" t="s">
        <v>51</v>
      </c>
    </row>
    <row r="3" spans="1:2" ht="23.25" customHeight="1">
      <c r="A3" t="s">
        <v>41</v>
      </c>
      <c r="B3" t="s">
        <v>42</v>
      </c>
    </row>
    <row r="4" spans="1:2" ht="23.25" customHeight="1">
      <c r="A4" t="s">
        <v>43</v>
      </c>
      <c r="B4" t="s">
        <v>44</v>
      </c>
    </row>
    <row r="5" spans="1:2" ht="23.25" customHeight="1">
      <c r="A5" t="s">
        <v>35</v>
      </c>
      <c r="B5" t="s">
        <v>45</v>
      </c>
    </row>
    <row r="6" spans="1:2" ht="23.25" customHeight="1">
      <c r="A6" t="s">
        <v>36</v>
      </c>
      <c r="B6" t="s">
        <v>46</v>
      </c>
    </row>
    <row r="7" spans="1:2" ht="23.25" customHeight="1">
      <c r="A7" t="s">
        <v>37</v>
      </c>
      <c r="B7" t="s">
        <v>47</v>
      </c>
    </row>
    <row r="8" spans="1:2" ht="23.25" customHeight="1">
      <c r="A8" t="s">
        <v>38</v>
      </c>
      <c r="B8" t="s">
        <v>48</v>
      </c>
    </row>
    <row r="9" spans="1:2" ht="23.25" customHeight="1">
      <c r="A9" t="s">
        <v>39</v>
      </c>
      <c r="B9" t="s">
        <v>49</v>
      </c>
    </row>
    <row r="10" spans="1:2" ht="23.25" customHeight="1">
      <c r="A10" t="s">
        <v>40</v>
      </c>
      <c r="B10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maru790</dc:creator>
  <cp:keywords/>
  <dc:description/>
  <cp:lastModifiedBy>maru</cp:lastModifiedBy>
  <cp:lastPrinted>2009-06-12T02:18:43Z</cp:lastPrinted>
  <dcterms:created xsi:type="dcterms:W3CDTF">2007-12-06T06:02:05Z</dcterms:created>
  <dcterms:modified xsi:type="dcterms:W3CDTF">2011-01-03T03:25:52Z</dcterms:modified>
  <cp:category/>
  <cp:version/>
  <cp:contentType/>
  <cp:contentStatus/>
</cp:coreProperties>
</file>